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zał nr 1 gm" sheetId="4" r:id="rId1"/>
  </sheets>
  <definedNames>
    <definedName name="_xlnm.Print_Area" localSheetId="0">'zał nr 1 gm'!$A$2:$P$68</definedName>
  </definedNames>
  <calcPr calcId="125725"/>
</workbook>
</file>

<file path=xl/calcChain.xml><?xml version="1.0" encoding="utf-8"?>
<calcChain xmlns="http://schemas.openxmlformats.org/spreadsheetml/2006/main">
  <c r="P68" i="4"/>
  <c r="N46"/>
  <c r="P46" s="1"/>
  <c r="N68"/>
  <c r="J52"/>
  <c r="J53" s="1"/>
  <c r="J54" s="1"/>
  <c r="J55" s="1"/>
  <c r="J56" s="1"/>
  <c r="J57" s="1"/>
  <c r="J58" s="1"/>
  <c r="J59" s="1"/>
  <c r="J60" s="1"/>
  <c r="J61" s="1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5" s="1"/>
  <c r="O50"/>
  <c r="P50"/>
  <c r="N50"/>
  <c r="M67" l="1"/>
  <c r="M53"/>
  <c r="M54"/>
  <c r="M55"/>
  <c r="M56"/>
  <c r="M57"/>
  <c r="M58"/>
  <c r="M59"/>
  <c r="M60"/>
  <c r="M61"/>
  <c r="M62"/>
  <c r="M63"/>
  <c r="M64"/>
  <c r="M65"/>
  <c r="M5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7"/>
  <c r="O65"/>
  <c r="O62"/>
  <c r="O61"/>
  <c r="O60"/>
  <c r="O59"/>
  <c r="O58"/>
  <c r="O57"/>
  <c r="O56"/>
  <c r="O55"/>
  <c r="O54"/>
  <c r="O53"/>
  <c r="O52"/>
  <c r="O51"/>
  <c r="P45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O68" l="1"/>
</calcChain>
</file>

<file path=xl/sharedStrings.xml><?xml version="1.0" encoding="utf-8"?>
<sst xmlns="http://schemas.openxmlformats.org/spreadsheetml/2006/main" count="481" uniqueCount="161">
  <si>
    <t>1.1. Gmina Klonowa - Oświetlenie uliczne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</si>
  <si>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</si>
  <si>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</si>
  <si>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</si>
  <si>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</si>
  <si>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</si>
  <si>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</si>
  <si>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</si>
  <si>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zmiana sprzedawcy</t>
  </si>
  <si>
    <t>Gmina Klonowa</t>
  </si>
  <si>
    <t>Oświetlenie Uliczne</t>
  </si>
  <si>
    <t>98-273</t>
  </si>
  <si>
    <t>Klonowa</t>
  </si>
  <si>
    <t>kolejna</t>
  </si>
  <si>
    <t>Komorniki</t>
  </si>
  <si>
    <t>Szale</t>
  </si>
  <si>
    <t>Świątki</t>
  </si>
  <si>
    <t>Owieczki</t>
  </si>
  <si>
    <t>Uników</t>
  </si>
  <si>
    <t>98-270</t>
  </si>
  <si>
    <t>Kity</t>
  </si>
  <si>
    <t>Zatyle</t>
  </si>
  <si>
    <t>Liski</t>
  </si>
  <si>
    <t>Lipicze</t>
  </si>
  <si>
    <t>Lesiaki</t>
  </si>
  <si>
    <t>Górka Klonowska</t>
  </si>
  <si>
    <t>Pawelce</t>
  </si>
  <si>
    <t>Trzeciaki</t>
  </si>
  <si>
    <t>Huta Klonowska</t>
  </si>
  <si>
    <t>Kiełbasy</t>
  </si>
  <si>
    <t>Kuźnica Zagrzebska</t>
  </si>
  <si>
    <t>Kuźnica Błońska</t>
  </si>
  <si>
    <t>Tomaniki</t>
  </si>
  <si>
    <t>Grabowksa Wieś</t>
  </si>
  <si>
    <t>Leliwa</t>
  </si>
  <si>
    <t>1.2. Gmina Klonowa - Pozostałe obiekty</t>
  </si>
  <si>
    <t>Przepompownia Wody</t>
  </si>
  <si>
    <t>Długa</t>
  </si>
  <si>
    <t>Świetlica</t>
  </si>
  <si>
    <t>Dom Kultury</t>
  </si>
  <si>
    <t>Oświetlenie Biura</t>
  </si>
  <si>
    <t>Apteka</t>
  </si>
  <si>
    <t>Czajkowska</t>
  </si>
  <si>
    <t>Ośrodek Zdrowia</t>
  </si>
  <si>
    <t>OSP</t>
  </si>
  <si>
    <t>Ks. Dalaka</t>
  </si>
  <si>
    <t>Kompleks Boisk Sportowych ORLIK</t>
  </si>
  <si>
    <t>Złoczewska</t>
  </si>
  <si>
    <t>Ujęcie Wody Owieczki</t>
  </si>
  <si>
    <t>Budynek Biurowy UG</t>
  </si>
  <si>
    <t>Szkoła Podstawowa</t>
  </si>
  <si>
    <t>Remiza OSP</t>
  </si>
  <si>
    <t>Grzyb</t>
  </si>
  <si>
    <t>4A</t>
  </si>
  <si>
    <t>numer ewidencyjny/PPE</t>
  </si>
  <si>
    <t>numer licznika</t>
  </si>
  <si>
    <t>PLZELD070013010143</t>
  </si>
  <si>
    <t>PLZELD070013020144</t>
  </si>
  <si>
    <t>PLZELD070013030145</t>
  </si>
  <si>
    <t>PLZELD070013040146</t>
  </si>
  <si>
    <t>PLZELD070013050147</t>
  </si>
  <si>
    <t>PLZELD070013070149</t>
  </si>
  <si>
    <t>PLZELD070013080150</t>
  </si>
  <si>
    <t>PLZELD070013090151</t>
  </si>
  <si>
    <t>PLZELD070013100152</t>
  </si>
  <si>
    <t>PLZELD070013110153</t>
  </si>
  <si>
    <t>PLZELD070013120154</t>
  </si>
  <si>
    <t>PLZELD070013130155</t>
  </si>
  <si>
    <t>PLZELD070013140156</t>
  </si>
  <si>
    <t>PLZELD070013150157</t>
  </si>
  <si>
    <t>PLZELD070013160158</t>
  </si>
  <si>
    <t>PLZELD070013180160</t>
  </si>
  <si>
    <t>PLZELD070013190161</t>
  </si>
  <si>
    <t>PLZELD070013200162</t>
  </si>
  <si>
    <t>PLZELD070013210163</t>
  </si>
  <si>
    <t>PLZELD070013230165</t>
  </si>
  <si>
    <t>PLZELD070013240166</t>
  </si>
  <si>
    <t>PLZELD070013260168</t>
  </si>
  <si>
    <t>PLZELD070013280170</t>
  </si>
  <si>
    <t>PLZELD070013290171</t>
  </si>
  <si>
    <t>PLZELD070013300172</t>
  </si>
  <si>
    <t>PLZELD070013310173</t>
  </si>
  <si>
    <t>PLZELD070013320174</t>
  </si>
  <si>
    <t>PLZELD070013330175</t>
  </si>
  <si>
    <t>PLZELD070013460188</t>
  </si>
  <si>
    <t>PLZELD070013480190</t>
  </si>
  <si>
    <t>PLZELD070013500192</t>
  </si>
  <si>
    <t>PLZELD070001710177</t>
  </si>
  <si>
    <t>PLZELD070012990141</t>
  </si>
  <si>
    <t>PLZELD070013000142</t>
  </si>
  <si>
    <t>PLZELD070013340176</t>
  </si>
  <si>
    <t>PLZELD070013350177</t>
  </si>
  <si>
    <t>PLZELD070013360178</t>
  </si>
  <si>
    <t>PLZELD070013400182</t>
  </si>
  <si>
    <t>PLZELD070013410183</t>
  </si>
  <si>
    <t>PLZELD070013420184</t>
  </si>
  <si>
    <t>PLZELD070013430185</t>
  </si>
  <si>
    <t>PLZELD070576630148</t>
  </si>
  <si>
    <t>PLZELD070001700176</t>
  </si>
  <si>
    <t>PLZELD070574370116</t>
  </si>
  <si>
    <t>PL0037420001920393</t>
  </si>
  <si>
    <t>PLZELD070032930195</t>
  </si>
  <si>
    <t>01042745</t>
  </si>
  <si>
    <t>01054078</t>
  </si>
  <si>
    <t>01198204</t>
  </si>
  <si>
    <t>01198207</t>
  </si>
  <si>
    <t>01198213</t>
  </si>
  <si>
    <t>Lesiaki - Sowizdrzały</t>
  </si>
  <si>
    <t>PLZELD070591500180</t>
  </si>
  <si>
    <t>98-274</t>
  </si>
  <si>
    <t xml:space="preserve">Klonowa, Czajkowska </t>
  </si>
  <si>
    <t>00062577</t>
  </si>
  <si>
    <t>00192984</t>
  </si>
  <si>
    <t>00192982</t>
  </si>
  <si>
    <t>01203741</t>
  </si>
  <si>
    <t>00192983</t>
  </si>
  <si>
    <t>00284124</t>
  </si>
  <si>
    <t>00192978</t>
  </si>
  <si>
    <t xml:space="preserve">Grzyb </t>
  </si>
  <si>
    <t>00192977</t>
  </si>
  <si>
    <t>Gmina Klonowa, NIP 827 22 34 443, REGON 730934499; ul. Ks. Józefa Dalaka 2, 98-273 Klonowa</t>
  </si>
  <si>
    <t>480037420004249508</t>
  </si>
  <si>
    <t xml:space="preserve">                       </t>
  </si>
  <si>
    <t xml:space="preserve">                     </t>
  </si>
  <si>
    <t xml:space="preserve">                           </t>
  </si>
  <si>
    <t xml:space="preserve">                 </t>
  </si>
  <si>
    <t xml:space="preserve">            </t>
  </si>
  <si>
    <t xml:space="preserve">                   </t>
  </si>
  <si>
    <t xml:space="preserve">                    </t>
  </si>
  <si>
    <t xml:space="preserve">               </t>
  </si>
  <si>
    <t>01274392</t>
  </si>
  <si>
    <t>01278883</t>
  </si>
  <si>
    <t xml:space="preserve"> </t>
  </si>
  <si>
    <t>termin wejścia zamówienia</t>
  </si>
  <si>
    <t>PLZELD070593030139</t>
  </si>
  <si>
    <t>Zgórniaki</t>
  </si>
  <si>
    <t>PLZELD070013270169</t>
  </si>
  <si>
    <t>suma szacowanego zużycia energii [kWh] w okresie od 01.01.2018 r. do 31.12.2020  r.
I strefa</t>
  </si>
  <si>
    <t xml:space="preserve">suma szacowanego zużycia energii [kWh] w okresie od 01.01.2018 r. do 31.12.2020  r.
II strefa </t>
  </si>
  <si>
    <t>suma szacowanego zużycia energii [kWh] w okresie od 01.01.2018 r. do 31.12.2020  r.
RAZEM</t>
  </si>
  <si>
    <t>01.01.2018</t>
  </si>
  <si>
    <t>PLZELD070013220164</t>
  </si>
  <si>
    <t>PLZELD070013170159</t>
  </si>
  <si>
    <t>PLZELD070013250167</t>
  </si>
  <si>
    <t>PLZELD070013060148</t>
  </si>
  <si>
    <t>01042744</t>
  </si>
  <si>
    <t>PLZELD070571530123</t>
  </si>
  <si>
    <t>taryfa</t>
  </si>
  <si>
    <t>moc umowna</t>
  </si>
  <si>
    <t>C11o</t>
  </si>
  <si>
    <t>-----------</t>
  </si>
  <si>
    <t>C12a</t>
  </si>
  <si>
    <t>C11</t>
  </si>
  <si>
    <t>C21</t>
  </si>
  <si>
    <t>-------------</t>
  </si>
  <si>
    <t>------------</t>
  </si>
  <si>
    <t>---------------------</t>
  </si>
  <si>
    <t xml:space="preserve">                              </t>
  </si>
  <si>
    <t xml:space="preserve">                         </t>
  </si>
  <si>
    <t>Załącznik nr 1a do umowy sprzedaży energii elektrycznej</t>
  </si>
  <si>
    <t>Oświetlenie uliczne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</si>
</sst>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trike/>
      <sz val="6"/>
      <color rgb="FF000000"/>
      <name val="Times New Roman"/>
      <family val="1"/>
      <charset val="238"/>
    </font>
    <font>
      <strike/>
      <sz val="6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Fill="1" applyAlignment="1">
      <alignment vertical="center"/>
    </xf>
    <xf numFmtId="0" fontId="1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Layout" topLeftCell="A40" zoomScale="130" zoomScaleNormal="160" zoomScalePageLayoutView="130" workbookViewId="0">
      <selection activeCell="A46" sqref="A46:L46"/>
    </sheetView>
  </sheetViews>
  <sheetFormatPr defaultRowHeight="14.25"/>
  <cols>
    <col min="1" max="1" width="2.375" customWidth="1"/>
    <col min="2" max="2" width="7.875" customWidth="1"/>
    <col min="3" max="3" width="12.625" customWidth="1"/>
    <col min="4" max="4" width="10" customWidth="1"/>
    <col min="5" max="5" width="3.875" customWidth="1"/>
    <col min="6" max="6" width="4.25" customWidth="1"/>
    <col min="7" max="7" width="5.875" customWidth="1"/>
    <col min="8" max="8" width="11.25" customWidth="1"/>
    <col min="9" max="10" width="5.875" customWidth="1"/>
    <col min="11" max="11" width="4.75" customWidth="1"/>
    <col min="12" max="12" width="6.75" customWidth="1"/>
    <col min="13" max="13" width="6.75" style="45" customWidth="1"/>
    <col min="14" max="14" width="9.375" customWidth="1"/>
    <col min="15" max="15" width="8.875" customWidth="1"/>
    <col min="16" max="16" width="9.5" customWidth="1"/>
  </cols>
  <sheetData>
    <row r="1" spans="1:16" ht="16.5" thickBot="1">
      <c r="A1" s="1"/>
    </row>
    <row r="2" spans="1:16" s="2" customFormat="1">
      <c r="A2" s="55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2" customFormat="1">
      <c r="A3" s="57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4.25" customHeigh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4" customFormat="1" ht="49.5">
      <c r="A5" s="33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54</v>
      </c>
      <c r="I5" s="8" t="s">
        <v>55</v>
      </c>
      <c r="J5" s="8" t="s">
        <v>147</v>
      </c>
      <c r="K5" s="8" t="s">
        <v>148</v>
      </c>
      <c r="L5" s="8" t="s">
        <v>8</v>
      </c>
      <c r="M5" s="8" t="s">
        <v>133</v>
      </c>
      <c r="N5" s="8" t="s">
        <v>137</v>
      </c>
      <c r="O5" s="8" t="s">
        <v>138</v>
      </c>
      <c r="P5" s="8" t="s">
        <v>139</v>
      </c>
    </row>
    <row r="6" spans="1:16" s="3" customFormat="1">
      <c r="A6" s="34">
        <v>1</v>
      </c>
      <c r="B6" s="9" t="s">
        <v>9</v>
      </c>
      <c r="C6" s="9" t="s">
        <v>10</v>
      </c>
      <c r="D6" s="9" t="s">
        <v>135</v>
      </c>
      <c r="E6" s="9">
        <v>0</v>
      </c>
      <c r="F6" s="9" t="s">
        <v>11</v>
      </c>
      <c r="G6" s="9" t="s">
        <v>12</v>
      </c>
      <c r="H6" s="9" t="s">
        <v>136</v>
      </c>
      <c r="I6" s="9">
        <v>80553274</v>
      </c>
      <c r="J6" s="9" t="s">
        <v>149</v>
      </c>
      <c r="K6" s="9">
        <v>2</v>
      </c>
      <c r="L6" s="9" t="s">
        <v>13</v>
      </c>
      <c r="M6" s="43" t="s">
        <v>140</v>
      </c>
      <c r="N6" s="10">
        <v>6006</v>
      </c>
      <c r="O6" s="10">
        <v>0</v>
      </c>
      <c r="P6" s="10">
        <f>O6+N6</f>
        <v>6006</v>
      </c>
    </row>
    <row r="7" spans="1:16" s="3" customFormat="1">
      <c r="A7" s="34">
        <v>2</v>
      </c>
      <c r="B7" s="9" t="s">
        <v>9</v>
      </c>
      <c r="C7" s="9" t="s">
        <v>10</v>
      </c>
      <c r="D7" s="9" t="s">
        <v>14</v>
      </c>
      <c r="E7" s="9">
        <v>0</v>
      </c>
      <c r="F7" s="9" t="s">
        <v>11</v>
      </c>
      <c r="G7" s="9" t="s">
        <v>12</v>
      </c>
      <c r="H7" s="9" t="s">
        <v>141</v>
      </c>
      <c r="I7" s="9">
        <v>23443971</v>
      </c>
      <c r="J7" s="9" t="str">
        <f>J6</f>
        <v>C11o</v>
      </c>
      <c r="K7" s="9">
        <v>2</v>
      </c>
      <c r="L7" s="9" t="s">
        <v>13</v>
      </c>
      <c r="M7" s="43" t="str">
        <f>$M$6</f>
        <v>01.01.2018</v>
      </c>
      <c r="N7" s="10">
        <v>2058</v>
      </c>
      <c r="O7" s="10">
        <v>0</v>
      </c>
      <c r="P7" s="10">
        <f t="shared" ref="P7:P45" si="0">O7+N7</f>
        <v>2058</v>
      </c>
    </row>
    <row r="8" spans="1:16" s="3" customFormat="1">
      <c r="A8" s="34">
        <v>3</v>
      </c>
      <c r="B8" s="9" t="s">
        <v>9</v>
      </c>
      <c r="C8" s="9" t="s">
        <v>10</v>
      </c>
      <c r="D8" s="9" t="s">
        <v>15</v>
      </c>
      <c r="E8" s="9">
        <v>0</v>
      </c>
      <c r="F8" s="9" t="s">
        <v>11</v>
      </c>
      <c r="G8" s="9" t="s">
        <v>12</v>
      </c>
      <c r="H8" s="9" t="s">
        <v>142</v>
      </c>
      <c r="I8" s="9">
        <v>80553232</v>
      </c>
      <c r="J8" s="9" t="str">
        <f t="shared" ref="J8:J43" si="1">J7</f>
        <v>C11o</v>
      </c>
      <c r="K8" s="9">
        <v>3</v>
      </c>
      <c r="L8" s="9" t="s">
        <v>13</v>
      </c>
      <c r="M8" s="43" t="str">
        <f t="shared" ref="M8:M43" si="2">$M$6</f>
        <v>01.01.2018</v>
      </c>
      <c r="N8" s="10">
        <v>7944</v>
      </c>
      <c r="O8" s="10">
        <v>0</v>
      </c>
      <c r="P8" s="10">
        <f t="shared" si="0"/>
        <v>7944</v>
      </c>
    </row>
    <row r="9" spans="1:16" s="3" customFormat="1">
      <c r="A9" s="34">
        <v>4</v>
      </c>
      <c r="B9" s="9" t="s">
        <v>9</v>
      </c>
      <c r="C9" s="9" t="s">
        <v>10</v>
      </c>
      <c r="D9" s="9" t="s">
        <v>16</v>
      </c>
      <c r="E9" s="9">
        <v>0</v>
      </c>
      <c r="F9" s="9" t="s">
        <v>11</v>
      </c>
      <c r="G9" s="9" t="s">
        <v>12</v>
      </c>
      <c r="H9" s="9" t="s">
        <v>143</v>
      </c>
      <c r="I9" s="9">
        <v>80553249</v>
      </c>
      <c r="J9" s="9" t="str">
        <f t="shared" si="1"/>
        <v>C11o</v>
      </c>
      <c r="K9" s="9">
        <v>2</v>
      </c>
      <c r="L9" s="9" t="s">
        <v>13</v>
      </c>
      <c r="M9" s="43" t="str">
        <f t="shared" si="2"/>
        <v>01.01.2018</v>
      </c>
      <c r="N9" s="10">
        <v>3483</v>
      </c>
      <c r="O9" s="10">
        <v>0</v>
      </c>
      <c r="P9" s="10">
        <f t="shared" si="0"/>
        <v>3483</v>
      </c>
    </row>
    <row r="10" spans="1:16" s="3" customFormat="1">
      <c r="A10" s="34">
        <v>5</v>
      </c>
      <c r="B10" s="9" t="s">
        <v>9</v>
      </c>
      <c r="C10" s="9" t="s">
        <v>10</v>
      </c>
      <c r="D10" s="9" t="s">
        <v>17</v>
      </c>
      <c r="E10" s="9">
        <v>0</v>
      </c>
      <c r="F10" s="9" t="s">
        <v>11</v>
      </c>
      <c r="G10" s="9" t="s">
        <v>12</v>
      </c>
      <c r="H10" s="9" t="s">
        <v>56</v>
      </c>
      <c r="I10" s="9">
        <v>26654098</v>
      </c>
      <c r="J10" s="9" t="str">
        <f t="shared" si="1"/>
        <v>C11o</v>
      </c>
      <c r="K10" s="9">
        <v>2</v>
      </c>
      <c r="L10" s="9" t="s">
        <v>13</v>
      </c>
      <c r="M10" s="43" t="str">
        <f t="shared" si="2"/>
        <v>01.01.2018</v>
      </c>
      <c r="N10" s="10">
        <v>5124</v>
      </c>
      <c r="O10" s="10">
        <v>0</v>
      </c>
      <c r="P10" s="10">
        <f t="shared" si="0"/>
        <v>5124</v>
      </c>
    </row>
    <row r="11" spans="1:16" s="3" customFormat="1">
      <c r="A11" s="34">
        <v>6</v>
      </c>
      <c r="B11" s="9" t="s">
        <v>9</v>
      </c>
      <c r="C11" s="9" t="s">
        <v>10</v>
      </c>
      <c r="D11" s="9" t="s">
        <v>18</v>
      </c>
      <c r="E11" s="9">
        <v>0</v>
      </c>
      <c r="F11" s="9" t="s">
        <v>19</v>
      </c>
      <c r="G11" s="9" t="s">
        <v>12</v>
      </c>
      <c r="H11" s="9" t="s">
        <v>57</v>
      </c>
      <c r="I11" s="9">
        <v>21899963</v>
      </c>
      <c r="J11" s="9" t="str">
        <f t="shared" si="1"/>
        <v>C11o</v>
      </c>
      <c r="K11" s="9">
        <v>2</v>
      </c>
      <c r="L11" s="9" t="s">
        <v>13</v>
      </c>
      <c r="M11" s="43" t="str">
        <f t="shared" si="2"/>
        <v>01.01.2018</v>
      </c>
      <c r="N11" s="10">
        <v>2931</v>
      </c>
      <c r="O11" s="10">
        <v>0</v>
      </c>
      <c r="P11" s="10">
        <f t="shared" si="0"/>
        <v>2931</v>
      </c>
    </row>
    <row r="12" spans="1:16" s="3" customFormat="1">
      <c r="A12" s="34">
        <v>7</v>
      </c>
      <c r="B12" s="9" t="s">
        <v>9</v>
      </c>
      <c r="C12" s="9" t="s">
        <v>10</v>
      </c>
      <c r="D12" s="9" t="s">
        <v>20</v>
      </c>
      <c r="E12" s="9">
        <v>74</v>
      </c>
      <c r="F12" s="9" t="s">
        <v>11</v>
      </c>
      <c r="G12" s="9" t="s">
        <v>12</v>
      </c>
      <c r="H12" s="9" t="s">
        <v>58</v>
      </c>
      <c r="I12" s="9">
        <v>25265290</v>
      </c>
      <c r="J12" s="9" t="str">
        <f t="shared" si="1"/>
        <v>C11o</v>
      </c>
      <c r="K12" s="9">
        <v>2</v>
      </c>
      <c r="L12" s="9" t="s">
        <v>13</v>
      </c>
      <c r="M12" s="43" t="str">
        <f t="shared" si="2"/>
        <v>01.01.2018</v>
      </c>
      <c r="N12" s="10">
        <v>11604</v>
      </c>
      <c r="O12" s="10">
        <v>0</v>
      </c>
      <c r="P12" s="10">
        <f t="shared" si="0"/>
        <v>11604</v>
      </c>
    </row>
    <row r="13" spans="1:16" s="3" customFormat="1">
      <c r="A13" s="34">
        <v>8</v>
      </c>
      <c r="B13" s="9" t="s">
        <v>9</v>
      </c>
      <c r="C13" s="9" t="s">
        <v>10</v>
      </c>
      <c r="D13" s="9" t="s">
        <v>21</v>
      </c>
      <c r="E13" s="9">
        <v>47</v>
      </c>
      <c r="F13" s="9" t="s">
        <v>11</v>
      </c>
      <c r="G13" s="9" t="s">
        <v>12</v>
      </c>
      <c r="H13" s="9" t="s">
        <v>59</v>
      </c>
      <c r="I13" s="11">
        <v>83108640</v>
      </c>
      <c r="J13" s="9" t="str">
        <f t="shared" si="1"/>
        <v>C11o</v>
      </c>
      <c r="K13" s="11">
        <v>2</v>
      </c>
      <c r="L13" s="9" t="s">
        <v>13</v>
      </c>
      <c r="M13" s="43" t="str">
        <f t="shared" si="2"/>
        <v>01.01.2018</v>
      </c>
      <c r="N13" s="10">
        <v>4380</v>
      </c>
      <c r="O13" s="10">
        <v>0</v>
      </c>
      <c r="P13" s="10">
        <f t="shared" si="0"/>
        <v>4380</v>
      </c>
    </row>
    <row r="14" spans="1:16" s="3" customFormat="1">
      <c r="A14" s="34">
        <v>9</v>
      </c>
      <c r="B14" s="9" t="s">
        <v>9</v>
      </c>
      <c r="C14" s="9" t="s">
        <v>10</v>
      </c>
      <c r="D14" s="9" t="s">
        <v>17</v>
      </c>
      <c r="E14" s="9">
        <v>42</v>
      </c>
      <c r="F14" s="9" t="s">
        <v>11</v>
      </c>
      <c r="G14" s="9" t="s">
        <v>12</v>
      </c>
      <c r="H14" s="9" t="s">
        <v>60</v>
      </c>
      <c r="I14" s="9">
        <v>29095380</v>
      </c>
      <c r="J14" s="9" t="str">
        <f t="shared" si="1"/>
        <v>C11o</v>
      </c>
      <c r="K14" s="9">
        <v>2</v>
      </c>
      <c r="L14" s="9" t="s">
        <v>13</v>
      </c>
      <c r="M14" s="43" t="str">
        <f t="shared" si="2"/>
        <v>01.01.2018</v>
      </c>
      <c r="N14" s="10">
        <v>3528</v>
      </c>
      <c r="O14" s="10">
        <v>0</v>
      </c>
      <c r="P14" s="10">
        <f t="shared" si="0"/>
        <v>3528</v>
      </c>
    </row>
    <row r="15" spans="1:16" s="3" customFormat="1">
      <c r="A15" s="34">
        <v>10</v>
      </c>
      <c r="B15" s="9" t="s">
        <v>9</v>
      </c>
      <c r="C15" s="9" t="s">
        <v>10</v>
      </c>
      <c r="D15" s="9" t="s">
        <v>17</v>
      </c>
      <c r="E15" s="9">
        <v>0</v>
      </c>
      <c r="F15" s="9" t="s">
        <v>11</v>
      </c>
      <c r="G15" s="9" t="s">
        <v>12</v>
      </c>
      <c r="H15" s="9" t="s">
        <v>144</v>
      </c>
      <c r="I15" s="9">
        <v>83108513</v>
      </c>
      <c r="J15" s="9" t="str">
        <f t="shared" si="1"/>
        <v>C11o</v>
      </c>
      <c r="K15" s="9">
        <v>3</v>
      </c>
      <c r="L15" s="9" t="s">
        <v>13</v>
      </c>
      <c r="M15" s="43" t="str">
        <f t="shared" si="2"/>
        <v>01.01.2018</v>
      </c>
      <c r="N15" s="10">
        <v>10842</v>
      </c>
      <c r="O15" s="10">
        <v>0</v>
      </c>
      <c r="P15" s="10">
        <f t="shared" si="0"/>
        <v>10842</v>
      </c>
    </row>
    <row r="16" spans="1:16" s="3" customFormat="1">
      <c r="A16" s="34">
        <v>11</v>
      </c>
      <c r="B16" s="9" t="s">
        <v>9</v>
      </c>
      <c r="C16" s="9" t="s">
        <v>10</v>
      </c>
      <c r="D16" s="9" t="s">
        <v>22</v>
      </c>
      <c r="E16" s="9">
        <v>0</v>
      </c>
      <c r="F16" s="9" t="s">
        <v>11</v>
      </c>
      <c r="G16" s="9" t="s">
        <v>12</v>
      </c>
      <c r="H16" s="9" t="s">
        <v>61</v>
      </c>
      <c r="I16" s="11">
        <v>83696197</v>
      </c>
      <c r="J16" s="9" t="str">
        <f t="shared" si="1"/>
        <v>C11o</v>
      </c>
      <c r="K16" s="11">
        <v>2</v>
      </c>
      <c r="L16" s="9" t="s">
        <v>13</v>
      </c>
      <c r="M16" s="43" t="str">
        <f t="shared" si="2"/>
        <v>01.01.2018</v>
      </c>
      <c r="N16" s="10">
        <v>3345</v>
      </c>
      <c r="O16" s="10">
        <v>0</v>
      </c>
      <c r="P16" s="10">
        <f t="shared" si="0"/>
        <v>3345</v>
      </c>
    </row>
    <row r="17" spans="1:16" s="3" customFormat="1">
      <c r="A17" s="34">
        <v>12</v>
      </c>
      <c r="B17" s="9" t="s">
        <v>9</v>
      </c>
      <c r="C17" s="9" t="s">
        <v>10</v>
      </c>
      <c r="D17" s="9" t="s">
        <v>23</v>
      </c>
      <c r="E17" s="9">
        <v>18</v>
      </c>
      <c r="F17" s="9" t="s">
        <v>11</v>
      </c>
      <c r="G17" s="9" t="s">
        <v>12</v>
      </c>
      <c r="H17" s="9" t="s">
        <v>62</v>
      </c>
      <c r="I17" s="11" t="s">
        <v>102</v>
      </c>
      <c r="J17" s="9" t="str">
        <f t="shared" si="1"/>
        <v>C11o</v>
      </c>
      <c r="K17" s="11">
        <v>2</v>
      </c>
      <c r="L17" s="9" t="s">
        <v>13</v>
      </c>
      <c r="M17" s="43" t="str">
        <f t="shared" si="2"/>
        <v>01.01.2018</v>
      </c>
      <c r="N17" s="10">
        <v>6369</v>
      </c>
      <c r="O17" s="10">
        <v>0</v>
      </c>
      <c r="P17" s="10">
        <f t="shared" si="0"/>
        <v>6369</v>
      </c>
    </row>
    <row r="18" spans="1:16" s="3" customFormat="1">
      <c r="A18" s="34">
        <v>13</v>
      </c>
      <c r="B18" s="9" t="s">
        <v>9</v>
      </c>
      <c r="C18" s="9" t="s">
        <v>10</v>
      </c>
      <c r="D18" s="9" t="s">
        <v>23</v>
      </c>
      <c r="E18" s="9">
        <v>44</v>
      </c>
      <c r="F18" s="9" t="s">
        <v>11</v>
      </c>
      <c r="G18" s="9" t="s">
        <v>12</v>
      </c>
      <c r="H18" s="9" t="s">
        <v>63</v>
      </c>
      <c r="I18" s="11" t="s">
        <v>145</v>
      </c>
      <c r="J18" s="9" t="str">
        <f t="shared" si="1"/>
        <v>C11o</v>
      </c>
      <c r="K18" s="11">
        <v>2</v>
      </c>
      <c r="L18" s="9" t="s">
        <v>13</v>
      </c>
      <c r="M18" s="43" t="str">
        <f t="shared" si="2"/>
        <v>01.01.2018</v>
      </c>
      <c r="N18" s="10">
        <v>9756</v>
      </c>
      <c r="O18" s="10">
        <v>0</v>
      </c>
      <c r="P18" s="10">
        <f t="shared" si="0"/>
        <v>9756</v>
      </c>
    </row>
    <row r="19" spans="1:16" s="3" customFormat="1">
      <c r="A19" s="34">
        <v>14</v>
      </c>
      <c r="B19" s="9" t="s">
        <v>9</v>
      </c>
      <c r="C19" s="9" t="s">
        <v>10</v>
      </c>
      <c r="D19" s="9" t="s">
        <v>24</v>
      </c>
      <c r="E19" s="9">
        <v>0</v>
      </c>
      <c r="F19" s="9" t="s">
        <v>11</v>
      </c>
      <c r="G19" s="9" t="s">
        <v>12</v>
      </c>
      <c r="H19" s="9" t="s">
        <v>64</v>
      </c>
      <c r="I19" s="9">
        <v>22376743</v>
      </c>
      <c r="J19" s="9" t="str">
        <f t="shared" si="1"/>
        <v>C11o</v>
      </c>
      <c r="K19" s="9">
        <v>2</v>
      </c>
      <c r="L19" s="9" t="s">
        <v>13</v>
      </c>
      <c r="M19" s="43" t="str">
        <f t="shared" si="2"/>
        <v>01.01.2018</v>
      </c>
      <c r="N19" s="10">
        <v>8367</v>
      </c>
      <c r="O19" s="10">
        <v>0</v>
      </c>
      <c r="P19" s="10">
        <f t="shared" si="0"/>
        <v>8367</v>
      </c>
    </row>
    <row r="20" spans="1:16" s="3" customFormat="1">
      <c r="A20" s="34">
        <v>15</v>
      </c>
      <c r="B20" s="9" t="s">
        <v>9</v>
      </c>
      <c r="C20" s="9" t="s">
        <v>10</v>
      </c>
      <c r="D20" s="9" t="s">
        <v>12</v>
      </c>
      <c r="E20" s="9">
        <v>53</v>
      </c>
      <c r="F20" s="9" t="s">
        <v>11</v>
      </c>
      <c r="G20" s="9" t="s">
        <v>12</v>
      </c>
      <c r="H20" s="9" t="s">
        <v>65</v>
      </c>
      <c r="I20" s="9">
        <v>19926967</v>
      </c>
      <c r="J20" s="9" t="str">
        <f t="shared" si="1"/>
        <v>C11o</v>
      </c>
      <c r="K20" s="9">
        <v>2</v>
      </c>
      <c r="L20" s="9" t="s">
        <v>13</v>
      </c>
      <c r="M20" s="43" t="str">
        <f t="shared" si="2"/>
        <v>01.01.2018</v>
      </c>
      <c r="N20" s="10">
        <v>10593</v>
      </c>
      <c r="O20" s="10">
        <v>0</v>
      </c>
      <c r="P20" s="10">
        <f t="shared" si="0"/>
        <v>10593</v>
      </c>
    </row>
    <row r="21" spans="1:16" s="3" customFormat="1">
      <c r="A21" s="34">
        <v>16</v>
      </c>
      <c r="B21" s="9" t="s">
        <v>9</v>
      </c>
      <c r="C21" s="9" t="s">
        <v>10</v>
      </c>
      <c r="D21" s="9" t="s">
        <v>12</v>
      </c>
      <c r="E21" s="9">
        <v>47</v>
      </c>
      <c r="F21" s="9" t="s">
        <v>11</v>
      </c>
      <c r="G21" s="9" t="s">
        <v>12</v>
      </c>
      <c r="H21" s="9" t="s">
        <v>66</v>
      </c>
      <c r="I21" s="9">
        <v>24839525</v>
      </c>
      <c r="J21" s="9" t="str">
        <f t="shared" si="1"/>
        <v>C11o</v>
      </c>
      <c r="K21" s="9">
        <v>2</v>
      </c>
      <c r="L21" s="9" t="s">
        <v>13</v>
      </c>
      <c r="M21" s="43" t="str">
        <f t="shared" si="2"/>
        <v>01.01.2018</v>
      </c>
      <c r="N21" s="10">
        <v>9957</v>
      </c>
      <c r="O21" s="10">
        <v>0</v>
      </c>
      <c r="P21" s="10">
        <f t="shared" si="0"/>
        <v>9957</v>
      </c>
    </row>
    <row r="22" spans="1:16" s="3" customFormat="1">
      <c r="A22" s="34">
        <v>17</v>
      </c>
      <c r="B22" s="9" t="s">
        <v>9</v>
      </c>
      <c r="C22" s="9" t="s">
        <v>10</v>
      </c>
      <c r="D22" s="9" t="s">
        <v>12</v>
      </c>
      <c r="E22" s="9">
        <v>5</v>
      </c>
      <c r="F22" s="9" t="s">
        <v>11</v>
      </c>
      <c r="G22" s="9" t="s">
        <v>12</v>
      </c>
      <c r="H22" s="9" t="s">
        <v>67</v>
      </c>
      <c r="I22" s="9">
        <v>71897605</v>
      </c>
      <c r="J22" s="9" t="str">
        <f t="shared" si="1"/>
        <v>C11o</v>
      </c>
      <c r="K22" s="9">
        <v>6</v>
      </c>
      <c r="L22" s="9" t="s">
        <v>13</v>
      </c>
      <c r="M22" s="43" t="str">
        <f t="shared" si="2"/>
        <v>01.01.2018</v>
      </c>
      <c r="N22" s="10">
        <v>16731</v>
      </c>
      <c r="O22" s="10">
        <v>0</v>
      </c>
      <c r="P22" s="10">
        <f t="shared" si="0"/>
        <v>16731</v>
      </c>
    </row>
    <row r="23" spans="1:16" s="2" customFormat="1">
      <c r="A23" s="35">
        <v>18</v>
      </c>
      <c r="B23" s="13" t="s">
        <v>9</v>
      </c>
      <c r="C23" s="13" t="s">
        <v>10</v>
      </c>
      <c r="D23" s="13" t="s">
        <v>12</v>
      </c>
      <c r="E23" s="13">
        <v>0</v>
      </c>
      <c r="F23" s="13" t="s">
        <v>11</v>
      </c>
      <c r="G23" s="13" t="s">
        <v>12</v>
      </c>
      <c r="H23" s="13" t="s">
        <v>68</v>
      </c>
      <c r="I23" s="13">
        <v>26722142</v>
      </c>
      <c r="J23" s="9" t="str">
        <f t="shared" si="1"/>
        <v>C11o</v>
      </c>
      <c r="K23" s="13">
        <v>2</v>
      </c>
      <c r="L23" s="12" t="s">
        <v>13</v>
      </c>
      <c r="M23" s="43" t="str">
        <f t="shared" si="2"/>
        <v>01.01.2018</v>
      </c>
      <c r="N23" s="14">
        <v>10350</v>
      </c>
      <c r="O23" s="10">
        <v>0</v>
      </c>
      <c r="P23" s="10">
        <f t="shared" si="0"/>
        <v>10350</v>
      </c>
    </row>
    <row r="24" spans="1:16" s="2" customFormat="1">
      <c r="A24" s="35">
        <v>19</v>
      </c>
      <c r="B24" s="13" t="s">
        <v>9</v>
      </c>
      <c r="C24" s="13" t="s">
        <v>10</v>
      </c>
      <c r="D24" s="13" t="s">
        <v>25</v>
      </c>
      <c r="E24" s="13">
        <v>0</v>
      </c>
      <c r="F24" s="13" t="s">
        <v>11</v>
      </c>
      <c r="G24" s="13" t="s">
        <v>12</v>
      </c>
      <c r="H24" s="13" t="s">
        <v>69</v>
      </c>
      <c r="I24" s="13">
        <v>24589791</v>
      </c>
      <c r="J24" s="9" t="str">
        <f t="shared" si="1"/>
        <v>C11o</v>
      </c>
      <c r="K24" s="13">
        <v>2</v>
      </c>
      <c r="L24" s="12" t="s">
        <v>13</v>
      </c>
      <c r="M24" s="43" t="str">
        <f t="shared" si="2"/>
        <v>01.01.2018</v>
      </c>
      <c r="N24" s="14">
        <v>4506</v>
      </c>
      <c r="O24" s="10">
        <v>0</v>
      </c>
      <c r="P24" s="10">
        <f>O24+N24</f>
        <v>4506</v>
      </c>
    </row>
    <row r="25" spans="1:16" s="2" customFormat="1">
      <c r="A25" s="35">
        <v>20</v>
      </c>
      <c r="B25" s="13" t="s">
        <v>9</v>
      </c>
      <c r="C25" s="13" t="s">
        <v>10</v>
      </c>
      <c r="D25" s="13" t="s">
        <v>25</v>
      </c>
      <c r="E25" s="13">
        <v>1</v>
      </c>
      <c r="F25" s="13" t="s">
        <v>11</v>
      </c>
      <c r="G25" s="13" t="s">
        <v>12</v>
      </c>
      <c r="H25" s="13" t="s">
        <v>70</v>
      </c>
      <c r="I25" s="15" t="s">
        <v>103</v>
      </c>
      <c r="J25" s="9" t="str">
        <f t="shared" si="1"/>
        <v>C11o</v>
      </c>
      <c r="K25" s="15">
        <v>2</v>
      </c>
      <c r="L25" s="12" t="s">
        <v>13</v>
      </c>
      <c r="M25" s="43" t="str">
        <f t="shared" si="2"/>
        <v>01.01.2018</v>
      </c>
      <c r="N25" s="14">
        <v>16743</v>
      </c>
      <c r="O25" s="10">
        <v>0</v>
      </c>
      <c r="P25" s="10">
        <f t="shared" si="0"/>
        <v>16743</v>
      </c>
    </row>
    <row r="26" spans="1:16" s="2" customFormat="1">
      <c r="A26" s="35">
        <v>21</v>
      </c>
      <c r="B26" s="13" t="s">
        <v>9</v>
      </c>
      <c r="C26" s="13" t="s">
        <v>10</v>
      </c>
      <c r="D26" s="13" t="s">
        <v>26</v>
      </c>
      <c r="E26" s="13">
        <v>1</v>
      </c>
      <c r="F26" s="13" t="s">
        <v>11</v>
      </c>
      <c r="G26" s="13" t="s">
        <v>12</v>
      </c>
      <c r="H26" s="13" t="s">
        <v>71</v>
      </c>
      <c r="I26" s="13">
        <v>24841844</v>
      </c>
      <c r="J26" s="9" t="str">
        <f t="shared" si="1"/>
        <v>C11o</v>
      </c>
      <c r="K26" s="13">
        <v>2</v>
      </c>
      <c r="L26" s="12" t="s">
        <v>13</v>
      </c>
      <c r="M26" s="43" t="str">
        <f t="shared" si="2"/>
        <v>01.01.2018</v>
      </c>
      <c r="N26" s="14">
        <v>4485</v>
      </c>
      <c r="O26" s="10">
        <v>0</v>
      </c>
      <c r="P26" s="10">
        <f t="shared" si="0"/>
        <v>4485</v>
      </c>
    </row>
    <row r="27" spans="1:16" s="2" customFormat="1">
      <c r="A27" s="35">
        <v>22</v>
      </c>
      <c r="B27" s="13" t="s">
        <v>9</v>
      </c>
      <c r="C27" s="13" t="s">
        <v>10</v>
      </c>
      <c r="D27" s="13" t="s">
        <v>26</v>
      </c>
      <c r="E27" s="13">
        <v>0</v>
      </c>
      <c r="F27" s="13" t="s">
        <v>11</v>
      </c>
      <c r="G27" s="13" t="s">
        <v>12</v>
      </c>
      <c r="H27" s="13" t="s">
        <v>72</v>
      </c>
      <c r="I27" s="13">
        <v>20548468</v>
      </c>
      <c r="J27" s="9" t="str">
        <f t="shared" si="1"/>
        <v>C11o</v>
      </c>
      <c r="K27" s="13">
        <v>2</v>
      </c>
      <c r="L27" s="12" t="s">
        <v>13</v>
      </c>
      <c r="M27" s="43" t="str">
        <f t="shared" si="2"/>
        <v>01.01.2018</v>
      </c>
      <c r="N27" s="14">
        <v>11004</v>
      </c>
      <c r="O27" s="10">
        <v>0</v>
      </c>
      <c r="P27" s="10">
        <f t="shared" si="0"/>
        <v>11004</v>
      </c>
    </row>
    <row r="28" spans="1:16" s="2" customFormat="1">
      <c r="A28" s="35">
        <v>23</v>
      </c>
      <c r="B28" s="13" t="s">
        <v>9</v>
      </c>
      <c r="C28" s="13" t="s">
        <v>10</v>
      </c>
      <c r="D28" s="13" t="s">
        <v>26</v>
      </c>
      <c r="E28" s="13">
        <v>0</v>
      </c>
      <c r="F28" s="13" t="s">
        <v>11</v>
      </c>
      <c r="G28" s="13" t="s">
        <v>12</v>
      </c>
      <c r="H28" s="13" t="s">
        <v>73</v>
      </c>
      <c r="I28" s="15" t="s">
        <v>104</v>
      </c>
      <c r="J28" s="9" t="str">
        <f t="shared" si="1"/>
        <v>C11o</v>
      </c>
      <c r="K28" s="15">
        <v>2</v>
      </c>
      <c r="L28" s="12" t="s">
        <v>13</v>
      </c>
      <c r="M28" s="43" t="str">
        <f t="shared" si="2"/>
        <v>01.01.2018</v>
      </c>
      <c r="N28" s="14">
        <v>9000</v>
      </c>
      <c r="O28" s="10">
        <v>0</v>
      </c>
      <c r="P28" s="10">
        <f t="shared" si="0"/>
        <v>9000</v>
      </c>
    </row>
    <row r="29" spans="1:16" s="2" customFormat="1">
      <c r="A29" s="35">
        <v>24</v>
      </c>
      <c r="B29" s="13" t="s">
        <v>9</v>
      </c>
      <c r="C29" s="13" t="s">
        <v>10</v>
      </c>
      <c r="D29" s="13" t="s">
        <v>27</v>
      </c>
      <c r="E29" s="13">
        <v>4</v>
      </c>
      <c r="F29" s="13" t="s">
        <v>11</v>
      </c>
      <c r="G29" s="13" t="s">
        <v>12</v>
      </c>
      <c r="H29" s="13" t="s">
        <v>74</v>
      </c>
      <c r="I29" s="15" t="s">
        <v>105</v>
      </c>
      <c r="J29" s="9" t="str">
        <f t="shared" si="1"/>
        <v>C11o</v>
      </c>
      <c r="K29" s="15">
        <v>2</v>
      </c>
      <c r="L29" s="12" t="s">
        <v>13</v>
      </c>
      <c r="M29" s="43" t="str">
        <f t="shared" si="2"/>
        <v>01.01.2018</v>
      </c>
      <c r="N29" s="14">
        <v>1731</v>
      </c>
      <c r="O29" s="10">
        <v>0</v>
      </c>
      <c r="P29" s="10">
        <f t="shared" si="0"/>
        <v>1731</v>
      </c>
    </row>
    <row r="30" spans="1:16" s="2" customFormat="1">
      <c r="A30" s="35">
        <v>25</v>
      </c>
      <c r="B30" s="13" t="s">
        <v>9</v>
      </c>
      <c r="C30" s="13" t="s">
        <v>10</v>
      </c>
      <c r="D30" s="13" t="s">
        <v>28</v>
      </c>
      <c r="E30" s="13">
        <v>0</v>
      </c>
      <c r="F30" s="13" t="s">
        <v>11</v>
      </c>
      <c r="G30" s="13" t="s">
        <v>12</v>
      </c>
      <c r="H30" s="13" t="s">
        <v>75</v>
      </c>
      <c r="I30" s="13">
        <v>25276177</v>
      </c>
      <c r="J30" s="9" t="str">
        <f t="shared" si="1"/>
        <v>C11o</v>
      </c>
      <c r="K30" s="13">
        <v>2</v>
      </c>
      <c r="L30" s="12" t="s">
        <v>13</v>
      </c>
      <c r="M30" s="43" t="str">
        <f t="shared" si="2"/>
        <v>01.01.2018</v>
      </c>
      <c r="N30" s="14">
        <v>12636</v>
      </c>
      <c r="O30" s="10">
        <v>0</v>
      </c>
      <c r="P30" s="10">
        <f t="shared" si="0"/>
        <v>12636</v>
      </c>
    </row>
    <row r="31" spans="1:16" s="2" customFormat="1">
      <c r="A31" s="35">
        <v>26</v>
      </c>
      <c r="B31" s="13" t="s">
        <v>9</v>
      </c>
      <c r="C31" s="13" t="s">
        <v>10</v>
      </c>
      <c r="D31" s="13" t="s">
        <v>29</v>
      </c>
      <c r="E31" s="13">
        <v>0</v>
      </c>
      <c r="F31" s="13" t="s">
        <v>11</v>
      </c>
      <c r="G31" s="13" t="s">
        <v>12</v>
      </c>
      <c r="H31" s="13" t="s">
        <v>76</v>
      </c>
      <c r="I31" s="13">
        <v>27127724</v>
      </c>
      <c r="J31" s="9" t="str">
        <f t="shared" si="1"/>
        <v>C11o</v>
      </c>
      <c r="K31" s="13">
        <v>2</v>
      </c>
      <c r="L31" s="12" t="s">
        <v>13</v>
      </c>
      <c r="M31" s="43" t="str">
        <f t="shared" si="2"/>
        <v>01.01.2018</v>
      </c>
      <c r="N31" s="14">
        <v>663</v>
      </c>
      <c r="O31" s="10">
        <v>0</v>
      </c>
      <c r="P31" s="10">
        <f t="shared" si="0"/>
        <v>663</v>
      </c>
    </row>
    <row r="32" spans="1:16" s="2" customFormat="1">
      <c r="A32" s="35">
        <v>27</v>
      </c>
      <c r="B32" s="13" t="s">
        <v>9</v>
      </c>
      <c r="C32" s="13" t="s">
        <v>10</v>
      </c>
      <c r="D32" s="13" t="s">
        <v>30</v>
      </c>
      <c r="E32" s="13">
        <v>0</v>
      </c>
      <c r="F32" s="13" t="s">
        <v>11</v>
      </c>
      <c r="G32" s="13" t="s">
        <v>12</v>
      </c>
      <c r="H32" s="13" t="s">
        <v>77</v>
      </c>
      <c r="I32" s="15" t="s">
        <v>106</v>
      </c>
      <c r="J32" s="9" t="str">
        <f t="shared" si="1"/>
        <v>C11o</v>
      </c>
      <c r="K32" s="15">
        <v>2</v>
      </c>
      <c r="L32" s="12" t="s">
        <v>13</v>
      </c>
      <c r="M32" s="43" t="str">
        <f t="shared" si="2"/>
        <v>01.01.2018</v>
      </c>
      <c r="N32" s="14">
        <v>8799</v>
      </c>
      <c r="O32" s="10">
        <v>0</v>
      </c>
      <c r="P32" s="10">
        <f t="shared" si="0"/>
        <v>8799</v>
      </c>
    </row>
    <row r="33" spans="1:17" s="3" customFormat="1">
      <c r="A33" s="35">
        <v>28</v>
      </c>
      <c r="B33" s="9" t="s">
        <v>9</v>
      </c>
      <c r="C33" s="9" t="s">
        <v>10</v>
      </c>
      <c r="D33" s="9" t="s">
        <v>30</v>
      </c>
      <c r="E33" s="9">
        <v>0</v>
      </c>
      <c r="F33" s="9" t="s">
        <v>11</v>
      </c>
      <c r="G33" s="9" t="s">
        <v>12</v>
      </c>
      <c r="H33" s="9" t="s">
        <v>78</v>
      </c>
      <c r="I33" s="9">
        <v>1198210</v>
      </c>
      <c r="J33" s="9" t="str">
        <f t="shared" si="1"/>
        <v>C11o</v>
      </c>
      <c r="K33" s="9">
        <v>2</v>
      </c>
      <c r="L33" s="9" t="s">
        <v>13</v>
      </c>
      <c r="M33" s="43" t="str">
        <f t="shared" si="2"/>
        <v>01.01.2018</v>
      </c>
      <c r="N33" s="10">
        <v>6309</v>
      </c>
      <c r="O33" s="10">
        <v>0</v>
      </c>
      <c r="P33" s="10">
        <f t="shared" si="0"/>
        <v>6309</v>
      </c>
    </row>
    <row r="34" spans="1:17" s="2" customFormat="1">
      <c r="A34" s="35">
        <v>29</v>
      </c>
      <c r="B34" s="13" t="s">
        <v>9</v>
      </c>
      <c r="C34" s="13" t="s">
        <v>10</v>
      </c>
      <c r="D34" s="13" t="s">
        <v>31</v>
      </c>
      <c r="E34" s="13">
        <v>0</v>
      </c>
      <c r="F34" s="13" t="s">
        <v>11</v>
      </c>
      <c r="G34" s="13" t="s">
        <v>12</v>
      </c>
      <c r="H34" s="13" t="s">
        <v>79</v>
      </c>
      <c r="I34" s="13">
        <v>25276272</v>
      </c>
      <c r="J34" s="9" t="str">
        <f t="shared" si="1"/>
        <v>C11o</v>
      </c>
      <c r="K34" s="13">
        <v>2</v>
      </c>
      <c r="L34" s="12" t="s">
        <v>13</v>
      </c>
      <c r="M34" s="43" t="str">
        <f t="shared" si="2"/>
        <v>01.01.2018</v>
      </c>
      <c r="N34" s="14">
        <v>6921</v>
      </c>
      <c r="O34" s="10">
        <v>0</v>
      </c>
      <c r="P34" s="10">
        <f t="shared" si="0"/>
        <v>6921</v>
      </c>
    </row>
    <row r="35" spans="1:17" s="2" customFormat="1">
      <c r="A35" s="35">
        <v>30</v>
      </c>
      <c r="B35" s="13" t="s">
        <v>9</v>
      </c>
      <c r="C35" s="13" t="s">
        <v>10</v>
      </c>
      <c r="D35" s="13" t="s">
        <v>31</v>
      </c>
      <c r="E35" s="13">
        <v>0</v>
      </c>
      <c r="F35" s="13" t="s">
        <v>11</v>
      </c>
      <c r="G35" s="13" t="s">
        <v>12</v>
      </c>
      <c r="H35" s="13" t="s">
        <v>80</v>
      </c>
      <c r="I35" s="13">
        <v>22860360</v>
      </c>
      <c r="J35" s="9" t="str">
        <f t="shared" si="1"/>
        <v>C11o</v>
      </c>
      <c r="K35" s="13">
        <v>2</v>
      </c>
      <c r="L35" s="12" t="s">
        <v>13</v>
      </c>
      <c r="M35" s="43" t="str">
        <f t="shared" si="2"/>
        <v>01.01.2018</v>
      </c>
      <c r="N35" s="14">
        <v>4578</v>
      </c>
      <c r="O35" s="10">
        <v>0</v>
      </c>
      <c r="P35" s="10">
        <f t="shared" si="0"/>
        <v>4578</v>
      </c>
    </row>
    <row r="36" spans="1:17" s="2" customFormat="1">
      <c r="A36" s="35">
        <v>31</v>
      </c>
      <c r="B36" s="13" t="s">
        <v>9</v>
      </c>
      <c r="C36" s="13" t="s">
        <v>10</v>
      </c>
      <c r="D36" s="13" t="s">
        <v>31</v>
      </c>
      <c r="E36" s="13">
        <v>0</v>
      </c>
      <c r="F36" s="13" t="s">
        <v>11</v>
      </c>
      <c r="G36" s="13" t="s">
        <v>12</v>
      </c>
      <c r="H36" s="13" t="s">
        <v>81</v>
      </c>
      <c r="I36" s="13">
        <v>26724524</v>
      </c>
      <c r="J36" s="9" t="str">
        <f t="shared" si="1"/>
        <v>C11o</v>
      </c>
      <c r="K36" s="13">
        <v>2</v>
      </c>
      <c r="L36" s="12" t="s">
        <v>13</v>
      </c>
      <c r="M36" s="43" t="str">
        <f t="shared" si="2"/>
        <v>01.01.2018</v>
      </c>
      <c r="N36" s="14">
        <v>2775</v>
      </c>
      <c r="O36" s="10">
        <v>0</v>
      </c>
      <c r="P36" s="10">
        <f t="shared" si="0"/>
        <v>2775</v>
      </c>
    </row>
    <row r="37" spans="1:17" s="2" customFormat="1">
      <c r="A37" s="35">
        <v>32</v>
      </c>
      <c r="B37" s="13" t="s">
        <v>9</v>
      </c>
      <c r="C37" s="13" t="s">
        <v>10</v>
      </c>
      <c r="D37" s="13" t="s">
        <v>32</v>
      </c>
      <c r="E37" s="13">
        <v>0</v>
      </c>
      <c r="F37" s="13" t="s">
        <v>11</v>
      </c>
      <c r="G37" s="13" t="s">
        <v>12</v>
      </c>
      <c r="H37" s="13" t="s">
        <v>82</v>
      </c>
      <c r="I37" s="13">
        <v>26918960</v>
      </c>
      <c r="J37" s="9" t="str">
        <f t="shared" si="1"/>
        <v>C11o</v>
      </c>
      <c r="K37" s="13">
        <v>2</v>
      </c>
      <c r="L37" s="12" t="s">
        <v>13</v>
      </c>
      <c r="M37" s="43" t="str">
        <f t="shared" si="2"/>
        <v>01.01.2018</v>
      </c>
      <c r="N37" s="14">
        <v>9684</v>
      </c>
      <c r="O37" s="10">
        <v>0</v>
      </c>
      <c r="P37" s="10">
        <f t="shared" si="0"/>
        <v>9684</v>
      </c>
      <c r="Q37" s="2" t="s">
        <v>132</v>
      </c>
    </row>
    <row r="38" spans="1:17" s="2" customFormat="1">
      <c r="A38" s="35">
        <v>33</v>
      </c>
      <c r="B38" s="13" t="s">
        <v>9</v>
      </c>
      <c r="C38" s="13" t="s">
        <v>10</v>
      </c>
      <c r="D38" s="13" t="s">
        <v>33</v>
      </c>
      <c r="E38" s="13">
        <v>0</v>
      </c>
      <c r="F38" s="13" t="s">
        <v>11</v>
      </c>
      <c r="G38" s="13" t="s">
        <v>12</v>
      </c>
      <c r="H38" s="13" t="s">
        <v>83</v>
      </c>
      <c r="I38" s="13">
        <v>21900144</v>
      </c>
      <c r="J38" s="9" t="str">
        <f t="shared" si="1"/>
        <v>C11o</v>
      </c>
      <c r="K38" s="13">
        <v>2</v>
      </c>
      <c r="L38" s="12" t="s">
        <v>13</v>
      </c>
      <c r="M38" s="43" t="str">
        <f t="shared" si="2"/>
        <v>01.01.2018</v>
      </c>
      <c r="N38" s="14">
        <v>5532</v>
      </c>
      <c r="O38" s="10">
        <v>0</v>
      </c>
      <c r="P38" s="10">
        <f t="shared" si="0"/>
        <v>5532</v>
      </c>
    </row>
    <row r="39" spans="1:17" s="2" customFormat="1">
      <c r="A39" s="35">
        <v>34</v>
      </c>
      <c r="B39" s="13" t="s">
        <v>9</v>
      </c>
      <c r="C39" s="13" t="s">
        <v>10</v>
      </c>
      <c r="D39" s="13" t="s">
        <v>30</v>
      </c>
      <c r="E39" s="13">
        <v>0</v>
      </c>
      <c r="F39" s="13" t="s">
        <v>11</v>
      </c>
      <c r="G39" s="13" t="s">
        <v>12</v>
      </c>
      <c r="H39" s="13" t="s">
        <v>84</v>
      </c>
      <c r="I39" s="13">
        <v>22493039</v>
      </c>
      <c r="J39" s="9" t="str">
        <f t="shared" si="1"/>
        <v>C11o</v>
      </c>
      <c r="K39" s="13">
        <v>2</v>
      </c>
      <c r="L39" s="12" t="s">
        <v>13</v>
      </c>
      <c r="M39" s="43" t="str">
        <f t="shared" si="2"/>
        <v>01.01.2018</v>
      </c>
      <c r="N39" s="14">
        <v>7815</v>
      </c>
      <c r="O39" s="10">
        <v>0</v>
      </c>
      <c r="P39" s="10">
        <f t="shared" si="0"/>
        <v>7815</v>
      </c>
    </row>
    <row r="40" spans="1:17" s="2" customFormat="1" ht="15" customHeight="1">
      <c r="A40" s="35">
        <v>35</v>
      </c>
      <c r="B40" s="13" t="s">
        <v>9</v>
      </c>
      <c r="C40" s="13" t="s">
        <v>10</v>
      </c>
      <c r="D40" s="13" t="s">
        <v>34</v>
      </c>
      <c r="E40" s="13">
        <v>0</v>
      </c>
      <c r="F40" s="13" t="s">
        <v>11</v>
      </c>
      <c r="G40" s="13" t="s">
        <v>12</v>
      </c>
      <c r="H40" s="13" t="s">
        <v>85</v>
      </c>
      <c r="I40" s="13">
        <v>29095397</v>
      </c>
      <c r="J40" s="9" t="str">
        <f t="shared" si="1"/>
        <v>C11o</v>
      </c>
      <c r="K40" s="13">
        <v>2</v>
      </c>
      <c r="L40" s="12" t="s">
        <v>13</v>
      </c>
      <c r="M40" s="43" t="str">
        <f t="shared" si="2"/>
        <v>01.01.2018</v>
      </c>
      <c r="N40" s="14">
        <v>7368</v>
      </c>
      <c r="O40" s="10">
        <v>0</v>
      </c>
      <c r="P40" s="10">
        <f t="shared" si="0"/>
        <v>7368</v>
      </c>
    </row>
    <row r="41" spans="1:17" s="2" customFormat="1">
      <c r="A41" s="35">
        <v>36</v>
      </c>
      <c r="B41" s="13" t="s">
        <v>9</v>
      </c>
      <c r="C41" s="13" t="s">
        <v>10</v>
      </c>
      <c r="D41" s="13" t="s">
        <v>31</v>
      </c>
      <c r="E41" s="13">
        <v>0</v>
      </c>
      <c r="F41" s="13" t="s">
        <v>11</v>
      </c>
      <c r="G41" s="13" t="s">
        <v>12</v>
      </c>
      <c r="H41" s="13" t="s">
        <v>86</v>
      </c>
      <c r="I41" s="13">
        <v>23485938</v>
      </c>
      <c r="J41" s="9" t="str">
        <f t="shared" si="1"/>
        <v>C11o</v>
      </c>
      <c r="K41" s="13">
        <v>2</v>
      </c>
      <c r="L41" s="12" t="s">
        <v>13</v>
      </c>
      <c r="M41" s="43" t="str">
        <f t="shared" si="2"/>
        <v>01.01.2018</v>
      </c>
      <c r="N41" s="14">
        <v>2277</v>
      </c>
      <c r="O41" s="10">
        <v>0</v>
      </c>
      <c r="P41" s="10">
        <f>O41+N41</f>
        <v>2277</v>
      </c>
    </row>
    <row r="42" spans="1:17" s="2" customFormat="1">
      <c r="A42" s="35">
        <v>37</v>
      </c>
      <c r="B42" s="13" t="s">
        <v>9</v>
      </c>
      <c r="C42" s="13" t="s">
        <v>10</v>
      </c>
      <c r="D42" s="13" t="s">
        <v>107</v>
      </c>
      <c r="E42" s="13">
        <v>0</v>
      </c>
      <c r="F42" s="13" t="s">
        <v>11</v>
      </c>
      <c r="G42" s="13" t="s">
        <v>12</v>
      </c>
      <c r="H42" s="13" t="s">
        <v>108</v>
      </c>
      <c r="I42" s="13">
        <v>83500765</v>
      </c>
      <c r="J42" s="9" t="str">
        <f t="shared" si="1"/>
        <v>C11o</v>
      </c>
      <c r="K42" s="13">
        <v>2</v>
      </c>
      <c r="L42" s="12" t="s">
        <v>13</v>
      </c>
      <c r="M42" s="43" t="str">
        <f t="shared" si="2"/>
        <v>01.01.2018</v>
      </c>
      <c r="N42" s="14">
        <v>3360</v>
      </c>
      <c r="O42" s="10">
        <v>0</v>
      </c>
      <c r="P42" s="10">
        <f t="shared" si="0"/>
        <v>3360</v>
      </c>
    </row>
    <row r="43" spans="1:17" s="2" customFormat="1">
      <c r="A43" s="35">
        <v>38</v>
      </c>
      <c r="B43" s="13" t="s">
        <v>9</v>
      </c>
      <c r="C43" s="13" t="s">
        <v>10</v>
      </c>
      <c r="D43" s="13" t="s">
        <v>25</v>
      </c>
      <c r="E43" s="13">
        <v>0</v>
      </c>
      <c r="F43" s="13" t="s">
        <v>109</v>
      </c>
      <c r="G43" s="13" t="s">
        <v>12</v>
      </c>
      <c r="H43" s="46" t="s">
        <v>134</v>
      </c>
      <c r="I43" s="13">
        <v>80362288</v>
      </c>
      <c r="J43" s="9" t="str">
        <f t="shared" si="1"/>
        <v>C11o</v>
      </c>
      <c r="K43" s="13">
        <v>3</v>
      </c>
      <c r="L43" s="12" t="s">
        <v>13</v>
      </c>
      <c r="M43" s="43" t="str">
        <f t="shared" si="2"/>
        <v>01.01.2018</v>
      </c>
      <c r="N43" s="14">
        <v>4014</v>
      </c>
      <c r="O43" s="10">
        <v>0</v>
      </c>
      <c r="P43" s="10">
        <f t="shared" si="0"/>
        <v>4014</v>
      </c>
    </row>
    <row r="44" spans="1:17" s="2" customFormat="1">
      <c r="A44" s="36" t="s">
        <v>122</v>
      </c>
      <c r="B44" s="17" t="s">
        <v>123</v>
      </c>
      <c r="C44" s="17" t="s">
        <v>124</v>
      </c>
      <c r="D44" s="17" t="s">
        <v>125</v>
      </c>
      <c r="E44" s="17" t="s">
        <v>126</v>
      </c>
      <c r="F44" s="17" t="s">
        <v>127</v>
      </c>
      <c r="G44" s="17" t="s">
        <v>128</v>
      </c>
      <c r="H44" s="17" t="s">
        <v>125</v>
      </c>
      <c r="I44" s="17" t="s">
        <v>125</v>
      </c>
      <c r="J44" s="11" t="s">
        <v>150</v>
      </c>
      <c r="K44" s="49" t="s">
        <v>154</v>
      </c>
      <c r="L44" s="16" t="s">
        <v>129</v>
      </c>
      <c r="M44" s="11" t="s">
        <v>156</v>
      </c>
      <c r="N44" s="18" t="s">
        <v>128</v>
      </c>
      <c r="O44" s="18" t="s">
        <v>128</v>
      </c>
      <c r="P44" s="18" t="s">
        <v>128</v>
      </c>
    </row>
    <row r="45" spans="1:17" s="6" customFormat="1">
      <c r="A45" s="37">
        <v>39</v>
      </c>
      <c r="B45" s="20" t="s">
        <v>9</v>
      </c>
      <c r="C45" s="20" t="s">
        <v>160</v>
      </c>
      <c r="D45" s="20" t="s">
        <v>118</v>
      </c>
      <c r="E45" s="20"/>
      <c r="F45" s="20" t="s">
        <v>11</v>
      </c>
      <c r="G45" s="20" t="s">
        <v>12</v>
      </c>
      <c r="H45" s="21" t="s">
        <v>121</v>
      </c>
      <c r="I45" s="20">
        <v>60665223</v>
      </c>
      <c r="J45" s="9" t="str">
        <f>J43</f>
        <v>C11o</v>
      </c>
      <c r="K45" s="20">
        <v>1.5</v>
      </c>
      <c r="L45" s="19" t="s">
        <v>13</v>
      </c>
      <c r="M45" s="43" t="s">
        <v>140</v>
      </c>
      <c r="N45" s="22">
        <v>9744</v>
      </c>
      <c r="O45" s="10">
        <v>0</v>
      </c>
      <c r="P45" s="10">
        <f t="shared" si="0"/>
        <v>9744</v>
      </c>
    </row>
    <row r="46" spans="1:17" s="2" customFormat="1" ht="15" thickBo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44"/>
      <c r="N46" s="41">
        <f>SUM(N6:N45)</f>
        <v>273312</v>
      </c>
      <c r="O46" s="42">
        <v>0</v>
      </c>
      <c r="P46" s="42">
        <f>O46+N46</f>
        <v>273312</v>
      </c>
    </row>
    <row r="47" spans="1:17" ht="15" customHeight="1">
      <c r="A47" s="61" t="s">
        <v>159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t="s">
        <v>132</v>
      </c>
    </row>
    <row r="48" spans="1:17">
      <c r="A48" s="57" t="s">
        <v>120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14.25" customHeight="1">
      <c r="A49" s="51" t="s">
        <v>35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s="4" customFormat="1" ht="49.5">
      <c r="A50" s="33" t="s">
        <v>1</v>
      </c>
      <c r="B50" s="8" t="s">
        <v>2</v>
      </c>
      <c r="C50" s="8" t="s">
        <v>3</v>
      </c>
      <c r="D50" s="8" t="s">
        <v>4</v>
      </c>
      <c r="E50" s="8" t="s">
        <v>5</v>
      </c>
      <c r="F50" s="8" t="s">
        <v>6</v>
      </c>
      <c r="G50" s="8" t="s">
        <v>7</v>
      </c>
      <c r="H50" s="8" t="s">
        <v>54</v>
      </c>
      <c r="I50" s="8" t="s">
        <v>55</v>
      </c>
      <c r="J50" s="8" t="s">
        <v>147</v>
      </c>
      <c r="K50" s="8" t="s">
        <v>148</v>
      </c>
      <c r="L50" s="8" t="s">
        <v>8</v>
      </c>
      <c r="M50" s="8" t="s">
        <v>133</v>
      </c>
      <c r="N50" s="8" t="str">
        <f>N5</f>
        <v>suma szacowanego zużycia energii [kWh] w okresie od 01.01.2018 r. do 31.12.2020  r.
I strefa</v>
      </c>
      <c r="O50" s="8" t="str">
        <f t="shared" ref="O50:P50" si="3">O5</f>
        <v xml:space="preserve">suma szacowanego zużycia energii [kWh] w okresie od 01.01.2018 r. do 31.12.2020  r.
II strefa </v>
      </c>
      <c r="P50" s="8" t="str">
        <f t="shared" si="3"/>
        <v>suma szacowanego zużycia energii [kWh] w okresie od 01.01.2018 r. do 31.12.2020  r.
RAZEM</v>
      </c>
    </row>
    <row r="51" spans="1:16" s="2" customFormat="1">
      <c r="A51" s="35">
        <v>1</v>
      </c>
      <c r="B51" s="13" t="s">
        <v>9</v>
      </c>
      <c r="C51" s="13" t="s">
        <v>36</v>
      </c>
      <c r="D51" s="13" t="s">
        <v>37</v>
      </c>
      <c r="E51" s="13">
        <v>34</v>
      </c>
      <c r="F51" s="13" t="s">
        <v>11</v>
      </c>
      <c r="G51" s="13" t="s">
        <v>12</v>
      </c>
      <c r="H51" s="13" t="s">
        <v>87</v>
      </c>
      <c r="I51" s="15" t="s">
        <v>131</v>
      </c>
      <c r="J51" s="13" t="s">
        <v>151</v>
      </c>
      <c r="K51" s="15">
        <v>15</v>
      </c>
      <c r="L51" s="12" t="s">
        <v>13</v>
      </c>
      <c r="M51" s="43" t="s">
        <v>140</v>
      </c>
      <c r="N51" s="14">
        <v>4823</v>
      </c>
      <c r="O51" s="14">
        <f>P51-N51</f>
        <v>19294</v>
      </c>
      <c r="P51" s="14">
        <v>24117</v>
      </c>
    </row>
    <row r="52" spans="1:16">
      <c r="A52" s="38">
        <v>2</v>
      </c>
      <c r="B52" s="24" t="s">
        <v>9</v>
      </c>
      <c r="C52" s="24" t="s">
        <v>39</v>
      </c>
      <c r="D52" s="24" t="s">
        <v>110</v>
      </c>
      <c r="E52" s="24">
        <v>1</v>
      </c>
      <c r="F52" s="24" t="s">
        <v>11</v>
      </c>
      <c r="G52" s="24" t="s">
        <v>12</v>
      </c>
      <c r="H52" s="13" t="s">
        <v>88</v>
      </c>
      <c r="I52" s="25" t="s">
        <v>111</v>
      </c>
      <c r="J52" s="25" t="str">
        <f>J51</f>
        <v>C12a</v>
      </c>
      <c r="K52" s="25">
        <v>6</v>
      </c>
      <c r="L52" s="23" t="s">
        <v>13</v>
      </c>
      <c r="M52" s="43" t="str">
        <f>$M$51</f>
        <v>01.01.2018</v>
      </c>
      <c r="N52" s="14">
        <v>1388</v>
      </c>
      <c r="O52" s="14">
        <f>P52-N52</f>
        <v>6781</v>
      </c>
      <c r="P52" s="14">
        <v>8169</v>
      </c>
    </row>
    <row r="53" spans="1:16">
      <c r="A53" s="38">
        <v>3</v>
      </c>
      <c r="B53" s="24" t="s">
        <v>9</v>
      </c>
      <c r="C53" s="24" t="s">
        <v>40</v>
      </c>
      <c r="D53" s="24" t="s">
        <v>25</v>
      </c>
      <c r="E53" s="24">
        <v>0</v>
      </c>
      <c r="F53" s="24" t="s">
        <v>11</v>
      </c>
      <c r="G53" s="24" t="s">
        <v>12</v>
      </c>
      <c r="H53" s="13" t="s">
        <v>89</v>
      </c>
      <c r="I53" s="24">
        <v>1203740</v>
      </c>
      <c r="J53" s="25" t="str">
        <f t="shared" ref="J53:J61" si="4">J52</f>
        <v>C12a</v>
      </c>
      <c r="K53" s="24">
        <v>2</v>
      </c>
      <c r="L53" s="23" t="s">
        <v>13</v>
      </c>
      <c r="M53" s="43" t="str">
        <f t="shared" ref="M53:M67" si="5">$M$51</f>
        <v>01.01.2018</v>
      </c>
      <c r="N53" s="26">
        <v>243</v>
      </c>
      <c r="O53" s="14">
        <f t="shared" ref="O53:O62" si="6">P53-N53</f>
        <v>2190</v>
      </c>
      <c r="P53" s="26">
        <v>2433</v>
      </c>
    </row>
    <row r="54" spans="1:16">
      <c r="A54" s="38">
        <v>4</v>
      </c>
      <c r="B54" s="24" t="s">
        <v>9</v>
      </c>
      <c r="C54" s="24" t="s">
        <v>41</v>
      </c>
      <c r="D54" s="24" t="s">
        <v>42</v>
      </c>
      <c r="E54" s="24">
        <v>7</v>
      </c>
      <c r="F54" s="24" t="s">
        <v>11</v>
      </c>
      <c r="G54" s="24" t="s">
        <v>12</v>
      </c>
      <c r="H54" s="13" t="s">
        <v>90</v>
      </c>
      <c r="I54" s="25" t="s">
        <v>112</v>
      </c>
      <c r="J54" s="25" t="str">
        <f t="shared" si="4"/>
        <v>C12a</v>
      </c>
      <c r="K54" s="25">
        <v>6</v>
      </c>
      <c r="L54" s="23" t="s">
        <v>13</v>
      </c>
      <c r="M54" s="43" t="str">
        <f t="shared" si="5"/>
        <v>01.01.2018</v>
      </c>
      <c r="N54" s="26">
        <v>706</v>
      </c>
      <c r="O54" s="14">
        <f t="shared" si="6"/>
        <v>2825</v>
      </c>
      <c r="P54" s="26">
        <v>3531</v>
      </c>
    </row>
    <row r="55" spans="1:16">
      <c r="A55" s="38">
        <v>5</v>
      </c>
      <c r="B55" s="24" t="s">
        <v>9</v>
      </c>
      <c r="C55" s="24" t="s">
        <v>43</v>
      </c>
      <c r="D55" s="24" t="s">
        <v>42</v>
      </c>
      <c r="E55" s="24">
        <v>7</v>
      </c>
      <c r="F55" s="24" t="s">
        <v>11</v>
      </c>
      <c r="G55" s="24" t="s">
        <v>12</v>
      </c>
      <c r="H55" s="13" t="s">
        <v>91</v>
      </c>
      <c r="I55" s="25" t="s">
        <v>113</v>
      </c>
      <c r="J55" s="25" t="str">
        <f t="shared" si="4"/>
        <v>C12a</v>
      </c>
      <c r="K55" s="25">
        <v>6</v>
      </c>
      <c r="L55" s="23" t="s">
        <v>13</v>
      </c>
      <c r="M55" s="43" t="str">
        <f t="shared" si="5"/>
        <v>01.01.2018</v>
      </c>
      <c r="N55" s="26">
        <v>925</v>
      </c>
      <c r="O55" s="14">
        <f t="shared" si="6"/>
        <v>3698</v>
      </c>
      <c r="P55" s="26">
        <v>4623</v>
      </c>
    </row>
    <row r="56" spans="1:16">
      <c r="A56" s="38">
        <v>6</v>
      </c>
      <c r="B56" s="24" t="s">
        <v>9</v>
      </c>
      <c r="C56" s="24" t="s">
        <v>38</v>
      </c>
      <c r="D56" s="24" t="s">
        <v>30</v>
      </c>
      <c r="E56" s="24">
        <v>0</v>
      </c>
      <c r="F56" s="24" t="s">
        <v>11</v>
      </c>
      <c r="G56" s="24" t="s">
        <v>12</v>
      </c>
      <c r="H56" s="13" t="s">
        <v>92</v>
      </c>
      <c r="I56" s="25" t="s">
        <v>114</v>
      </c>
      <c r="J56" s="25" t="str">
        <f t="shared" si="4"/>
        <v>C12a</v>
      </c>
      <c r="K56" s="25">
        <v>2</v>
      </c>
      <c r="L56" s="23" t="s">
        <v>13</v>
      </c>
      <c r="M56" s="43" t="str">
        <f t="shared" si="5"/>
        <v>01.01.2018</v>
      </c>
      <c r="N56" s="26">
        <v>145</v>
      </c>
      <c r="O56" s="14">
        <f t="shared" si="6"/>
        <v>185</v>
      </c>
      <c r="P56" s="26">
        <v>330</v>
      </c>
    </row>
    <row r="57" spans="1:16">
      <c r="A57" s="38">
        <v>7</v>
      </c>
      <c r="B57" s="24" t="s">
        <v>9</v>
      </c>
      <c r="C57" s="24" t="s">
        <v>44</v>
      </c>
      <c r="D57" s="24" t="s">
        <v>23</v>
      </c>
      <c r="E57" s="24">
        <v>0</v>
      </c>
      <c r="F57" s="24" t="s">
        <v>11</v>
      </c>
      <c r="G57" s="24" t="s">
        <v>12</v>
      </c>
      <c r="H57" s="13" t="s">
        <v>146</v>
      </c>
      <c r="I57" s="24">
        <v>91347525</v>
      </c>
      <c r="J57" s="25" t="str">
        <f t="shared" si="4"/>
        <v>C12a</v>
      </c>
      <c r="K57" s="24">
        <v>6</v>
      </c>
      <c r="L57" s="23" t="s">
        <v>13</v>
      </c>
      <c r="M57" s="43" t="str">
        <f t="shared" si="5"/>
        <v>01.01.2018</v>
      </c>
      <c r="N57" s="26">
        <v>5485</v>
      </c>
      <c r="O57" s="14">
        <f t="shared" si="6"/>
        <v>12209</v>
      </c>
      <c r="P57" s="26">
        <v>17694</v>
      </c>
    </row>
    <row r="58" spans="1:16">
      <c r="A58" s="38">
        <v>8</v>
      </c>
      <c r="B58" s="24" t="s">
        <v>9</v>
      </c>
      <c r="C58" s="24" t="s">
        <v>44</v>
      </c>
      <c r="D58" s="24" t="s">
        <v>45</v>
      </c>
      <c r="E58" s="24">
        <v>4</v>
      </c>
      <c r="F58" s="24" t="s">
        <v>11</v>
      </c>
      <c r="G58" s="24" t="s">
        <v>12</v>
      </c>
      <c r="H58" s="13" t="s">
        <v>93</v>
      </c>
      <c r="I58" s="25">
        <v>91348244</v>
      </c>
      <c r="J58" s="25" t="str">
        <f t="shared" si="4"/>
        <v>C12a</v>
      </c>
      <c r="K58" s="25">
        <v>6</v>
      </c>
      <c r="L58" s="23" t="s">
        <v>13</v>
      </c>
      <c r="M58" s="43" t="str">
        <f t="shared" si="5"/>
        <v>01.01.2018</v>
      </c>
      <c r="N58" s="26">
        <v>5528</v>
      </c>
      <c r="O58" s="14">
        <f t="shared" si="6"/>
        <v>20794</v>
      </c>
      <c r="P58" s="26">
        <v>26322</v>
      </c>
    </row>
    <row r="59" spans="1:16">
      <c r="A59" s="38">
        <v>9</v>
      </c>
      <c r="B59" s="24" t="s">
        <v>9</v>
      </c>
      <c r="C59" s="24" t="s">
        <v>44</v>
      </c>
      <c r="D59" s="24" t="s">
        <v>34</v>
      </c>
      <c r="E59" s="24">
        <v>0</v>
      </c>
      <c r="F59" s="24" t="s">
        <v>11</v>
      </c>
      <c r="G59" s="24" t="s">
        <v>12</v>
      </c>
      <c r="H59" s="13" t="s">
        <v>94</v>
      </c>
      <c r="I59" s="25" t="s">
        <v>119</v>
      </c>
      <c r="J59" s="25" t="str">
        <f t="shared" si="4"/>
        <v>C12a</v>
      </c>
      <c r="K59" s="25">
        <v>6</v>
      </c>
      <c r="L59" s="23" t="s">
        <v>13</v>
      </c>
      <c r="M59" s="43" t="str">
        <f t="shared" si="5"/>
        <v>01.01.2018</v>
      </c>
      <c r="N59" s="26">
        <v>179</v>
      </c>
      <c r="O59" s="14">
        <f t="shared" si="6"/>
        <v>715</v>
      </c>
      <c r="P59" s="26">
        <v>894</v>
      </c>
    </row>
    <row r="60" spans="1:16">
      <c r="A60" s="38">
        <v>10</v>
      </c>
      <c r="B60" s="24" t="s">
        <v>9</v>
      </c>
      <c r="C60" s="24" t="s">
        <v>44</v>
      </c>
      <c r="D60" s="24" t="s">
        <v>17</v>
      </c>
      <c r="E60" s="24">
        <v>0</v>
      </c>
      <c r="F60" s="24" t="s">
        <v>11</v>
      </c>
      <c r="G60" s="24" t="s">
        <v>12</v>
      </c>
      <c r="H60" s="13" t="s">
        <v>95</v>
      </c>
      <c r="I60" s="25" t="s">
        <v>115</v>
      </c>
      <c r="J60" s="25" t="str">
        <f t="shared" si="4"/>
        <v>C12a</v>
      </c>
      <c r="K60" s="25">
        <v>6</v>
      </c>
      <c r="L60" s="23" t="s">
        <v>13</v>
      </c>
      <c r="M60" s="43" t="str">
        <f t="shared" si="5"/>
        <v>01.01.2018</v>
      </c>
      <c r="N60" s="26">
        <v>1062</v>
      </c>
      <c r="O60" s="14">
        <f t="shared" si="6"/>
        <v>4248</v>
      </c>
      <c r="P60" s="26">
        <v>5310</v>
      </c>
    </row>
    <row r="61" spans="1:16">
      <c r="A61" s="38">
        <v>11</v>
      </c>
      <c r="B61" s="24" t="s">
        <v>9</v>
      </c>
      <c r="C61" s="24" t="s">
        <v>44</v>
      </c>
      <c r="D61" s="24" t="s">
        <v>31</v>
      </c>
      <c r="E61" s="24">
        <v>0</v>
      </c>
      <c r="F61" s="24" t="s">
        <v>11</v>
      </c>
      <c r="G61" s="24" t="s">
        <v>12</v>
      </c>
      <c r="H61" s="13" t="s">
        <v>96</v>
      </c>
      <c r="I61" s="25">
        <v>90979908</v>
      </c>
      <c r="J61" s="25" t="str">
        <f t="shared" si="4"/>
        <v>C12a</v>
      </c>
      <c r="K61" s="25">
        <v>6</v>
      </c>
      <c r="L61" s="23" t="s">
        <v>13</v>
      </c>
      <c r="M61" s="43" t="str">
        <f t="shared" si="5"/>
        <v>01.01.2018</v>
      </c>
      <c r="N61" s="26">
        <v>662</v>
      </c>
      <c r="O61" s="14">
        <f t="shared" si="6"/>
        <v>4786</v>
      </c>
      <c r="P61" s="26">
        <v>5448</v>
      </c>
    </row>
    <row r="62" spans="1:16" ht="17.25">
      <c r="A62" s="38">
        <v>12</v>
      </c>
      <c r="B62" s="24" t="s">
        <v>9</v>
      </c>
      <c r="C62" s="50" t="s">
        <v>46</v>
      </c>
      <c r="D62" s="24" t="s">
        <v>47</v>
      </c>
      <c r="E62" s="24">
        <v>4</v>
      </c>
      <c r="F62" s="24" t="s">
        <v>11</v>
      </c>
      <c r="G62" s="24" t="s">
        <v>12</v>
      </c>
      <c r="H62" s="13" t="s">
        <v>97</v>
      </c>
      <c r="I62" s="25" t="s">
        <v>116</v>
      </c>
      <c r="J62" s="24" t="s">
        <v>152</v>
      </c>
      <c r="K62" s="25">
        <v>6</v>
      </c>
      <c r="L62" s="23" t="s">
        <v>13</v>
      </c>
      <c r="M62" s="43" t="str">
        <f t="shared" si="5"/>
        <v>01.01.2018</v>
      </c>
      <c r="N62" s="26">
        <v>1911</v>
      </c>
      <c r="O62" s="14">
        <f t="shared" si="6"/>
        <v>0</v>
      </c>
      <c r="P62" s="26">
        <v>1911</v>
      </c>
    </row>
    <row r="63" spans="1:16" s="2" customFormat="1">
      <c r="A63" s="35">
        <v>13</v>
      </c>
      <c r="B63" s="13" t="s">
        <v>9</v>
      </c>
      <c r="C63" s="13" t="s">
        <v>48</v>
      </c>
      <c r="D63" s="13" t="s">
        <v>45</v>
      </c>
      <c r="E63" s="13">
        <v>2</v>
      </c>
      <c r="F63" s="13" t="s">
        <v>11</v>
      </c>
      <c r="G63" s="13" t="s">
        <v>12</v>
      </c>
      <c r="H63" s="13" t="s">
        <v>98</v>
      </c>
      <c r="I63" s="15" t="s">
        <v>130</v>
      </c>
      <c r="J63" s="13" t="s">
        <v>153</v>
      </c>
      <c r="K63" s="15">
        <v>30</v>
      </c>
      <c r="L63" s="12" t="s">
        <v>13</v>
      </c>
      <c r="M63" s="43" t="str">
        <f t="shared" si="5"/>
        <v>01.01.2018</v>
      </c>
      <c r="N63" s="14">
        <v>301665</v>
      </c>
      <c r="O63" s="14">
        <v>0</v>
      </c>
      <c r="P63" s="14">
        <v>301665</v>
      </c>
    </row>
    <row r="64" spans="1:16" s="2" customFormat="1">
      <c r="A64" s="38">
        <v>14</v>
      </c>
      <c r="B64" s="13" t="s">
        <v>9</v>
      </c>
      <c r="C64" s="13" t="s">
        <v>49</v>
      </c>
      <c r="D64" s="13" t="s">
        <v>45</v>
      </c>
      <c r="E64" s="13">
        <v>2</v>
      </c>
      <c r="F64" s="13" t="s">
        <v>11</v>
      </c>
      <c r="G64" s="13" t="s">
        <v>12</v>
      </c>
      <c r="H64" s="13" t="s">
        <v>99</v>
      </c>
      <c r="I64" s="13">
        <v>3419452</v>
      </c>
      <c r="J64" s="13" t="s">
        <v>153</v>
      </c>
      <c r="K64" s="13">
        <v>60</v>
      </c>
      <c r="L64" s="12" t="s">
        <v>13</v>
      </c>
      <c r="M64" s="43" t="str">
        <f t="shared" si="5"/>
        <v>01.01.2018</v>
      </c>
      <c r="N64" s="14">
        <v>132774</v>
      </c>
      <c r="O64" s="14">
        <v>0</v>
      </c>
      <c r="P64" s="14">
        <v>132774</v>
      </c>
    </row>
    <row r="65" spans="1:16">
      <c r="A65" s="38">
        <v>15</v>
      </c>
      <c r="B65" s="24" t="s">
        <v>9</v>
      </c>
      <c r="C65" s="24" t="s">
        <v>50</v>
      </c>
      <c r="D65" s="24" t="s">
        <v>31</v>
      </c>
      <c r="E65" s="24">
        <v>0</v>
      </c>
      <c r="F65" s="24" t="s">
        <v>11</v>
      </c>
      <c r="G65" s="24" t="s">
        <v>12</v>
      </c>
      <c r="H65" s="13" t="s">
        <v>101</v>
      </c>
      <c r="I65" s="25" t="s">
        <v>117</v>
      </c>
      <c r="J65" s="24" t="s">
        <v>151</v>
      </c>
      <c r="K65" s="25">
        <v>6</v>
      </c>
      <c r="L65" s="23" t="s">
        <v>13</v>
      </c>
      <c r="M65" s="43" t="str">
        <f t="shared" si="5"/>
        <v>01.01.2018</v>
      </c>
      <c r="N65" s="26">
        <v>6233</v>
      </c>
      <c r="O65" s="14">
        <f t="shared" ref="O65" si="7">P65-N65</f>
        <v>13876</v>
      </c>
      <c r="P65" s="26">
        <v>20109</v>
      </c>
    </row>
    <row r="66" spans="1:16">
      <c r="A66" s="39" t="s">
        <v>122</v>
      </c>
      <c r="B66" s="28" t="s">
        <v>123</v>
      </c>
      <c r="C66" s="28" t="s">
        <v>124</v>
      </c>
      <c r="D66" s="28" t="s">
        <v>125</v>
      </c>
      <c r="E66" s="28" t="s">
        <v>126</v>
      </c>
      <c r="F66" s="28" t="s">
        <v>127</v>
      </c>
      <c r="G66" s="28" t="s">
        <v>128</v>
      </c>
      <c r="H66" s="28" t="s">
        <v>125</v>
      </c>
      <c r="I66" s="28" t="s">
        <v>125</v>
      </c>
      <c r="J66" s="48" t="s">
        <v>154</v>
      </c>
      <c r="K66" s="48" t="s">
        <v>155</v>
      </c>
      <c r="L66" s="27" t="s">
        <v>129</v>
      </c>
      <c r="M66" s="27" t="s">
        <v>129</v>
      </c>
      <c r="N66" s="29" t="s">
        <v>128</v>
      </c>
      <c r="O66" s="29" t="s">
        <v>157</v>
      </c>
      <c r="P66" s="29" t="s">
        <v>158</v>
      </c>
    </row>
    <row r="67" spans="1:16" s="4" customFormat="1">
      <c r="A67" s="40">
        <v>16</v>
      </c>
      <c r="B67" s="8" t="s">
        <v>9</v>
      </c>
      <c r="C67" s="31" t="s">
        <v>51</v>
      </c>
      <c r="D67" s="31" t="s">
        <v>52</v>
      </c>
      <c r="E67" s="31" t="s">
        <v>53</v>
      </c>
      <c r="F67" s="31" t="s">
        <v>11</v>
      </c>
      <c r="G67" s="31" t="s">
        <v>12</v>
      </c>
      <c r="H67" s="31" t="s">
        <v>100</v>
      </c>
      <c r="I67" s="31">
        <v>11903669</v>
      </c>
      <c r="J67" s="31" t="s">
        <v>151</v>
      </c>
      <c r="K67" s="31">
        <v>4</v>
      </c>
      <c r="L67" s="30" t="s">
        <v>13</v>
      </c>
      <c r="M67" s="43" t="str">
        <f t="shared" si="5"/>
        <v>01.01.2018</v>
      </c>
      <c r="N67" s="32">
        <v>303</v>
      </c>
      <c r="O67" s="32">
        <v>0</v>
      </c>
      <c r="P67" s="32">
        <v>303</v>
      </c>
    </row>
    <row r="68" spans="1:16" s="7" customFormat="1" ht="15.75" customHeight="1" thickBot="1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47"/>
      <c r="N68" s="41">
        <f>N51+N52+N53+N54+N55+N56+N57+N58+N59+N60+N61+N62+N63+N64+N65+N67</f>
        <v>464032</v>
      </c>
      <c r="O68" s="41">
        <f>O51+O52+O53+O54+O55+O56+O57+O58+O59+O60+O61+O62+O63+O64+O65+O67+O45</f>
        <v>91601</v>
      </c>
      <c r="P68" s="41">
        <f>P51+P52+P53+P54+P55+P56+P57+P58+P59+P60+P61+P62+P63+P64+P65+P67</f>
        <v>555633</v>
      </c>
    </row>
    <row r="70" spans="1:16">
      <c r="N70" s="5"/>
      <c r="O70" s="5"/>
      <c r="P70" s="5"/>
    </row>
  </sheetData>
  <mergeCells count="8">
    <mergeCell ref="A49:P49"/>
    <mergeCell ref="A68:L68"/>
    <mergeCell ref="A2:P2"/>
    <mergeCell ref="A3:P3"/>
    <mergeCell ref="A4:P4"/>
    <mergeCell ref="A46:L46"/>
    <mergeCell ref="A47:P47"/>
    <mergeCell ref="A48:P48"/>
  </mergeCells>
  <pageMargins left="0.43307086614173229" right="0.47244094488188981" top="0.74803149606299213" bottom="1.0236220472440944" header="0.31496062992125984" footer="0.31496062992125984"/>
  <pageSetup paperSize="9" scale="90" orientation="landscape" r:id="rId1"/>
  <headerFooter>
    <oddFooter xml:space="preserve">&amp;CZał. nr 1a do projektu umowy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 gm</vt:lpstr>
      <vt:lpstr>'zał nr 1 gm'!Obszar_wydruku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r.kupis</dc:creator>
  <cp:lastModifiedBy>r.kupis</cp:lastModifiedBy>
  <cp:lastPrinted>2017-10-03T07:11:31Z</cp:lastPrinted>
  <dcterms:created xsi:type="dcterms:W3CDTF">2015-08-31T07:47:40Z</dcterms:created>
  <dcterms:modified xsi:type="dcterms:W3CDTF">2017-10-05T13:19:06Z</dcterms:modified>
</cp:coreProperties>
</file>